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Tabelle Durchmesser 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<sst xmlns="http://schemas.openxmlformats.org/spreadsheetml/2006/main" count="43" uniqueCount="22">
  <si>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Durchmesser</t>
  </si>
  <si>
    <t>Fläche</t>
  </si>
  <si>
    <t>m³/h</t>
  </si>
  <si>
    <t>Höhe</t>
  </si>
  <si>
    <t>m/s</t>
  </si>
  <si>
    <t>Breite</t>
  </si>
  <si>
    <t>mm²</t>
  </si>
  <si>
    <t>Notwendiger Rohrdurchmesser für einzelne Luftmengen - Luftgeschwindigkeiten</t>
  </si>
  <si>
    <t>Umrechnung von Rechteckkanälen in vergleichbare runde Querschnitte über den hydraulischen Durchmesser:</t>
  </si>
  <si>
    <t>Umfang</t>
  </si>
  <si>
    <t>mm</t>
  </si>
  <si>
    <t>Achtung: Rechteckkanäle nicht direkt über Luftgeschwindigkeit sondern über den hydraulischen Durchmesser dimensionieren:</t>
  </si>
  <si>
    <t>Hydr. Durchmesser</t>
  </si>
  <si>
    <r>
      <t>d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 4A/U</t>
    </r>
  </si>
  <si>
    <t>Fixwerttabelle:</t>
  </si>
  <si>
    <t>Luftmenge</t>
  </si>
  <si>
    <t>Geschw.</t>
  </si>
  <si>
    <t>Stränge zu den einzelnen Räumen: maximal 2,0 m/s  Zielwert 1,5 m/s</t>
  </si>
  <si>
    <t>Maximale Luftgeschwindigkeit laut den 55 Qualitätskriterien für das Einfamilienhaus:</t>
  </si>
  <si>
    <t xml:space="preserve">Rückfragen an: www.komfortlüftung.at </t>
  </si>
  <si>
    <t>Sammelstränge: maximal 2,5 m/s  Zielwert 2,0 m/s (kurze Strecken bis zu 5 Meter max. 3,0 m/s)</t>
  </si>
  <si>
    <t>verein@komfortlueftung.at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</si>
</sst>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/>
    </xf>
    <xf numFmtId="4" fontId="0" fillId="33" borderId="11" xfId="0" applyNumberFormat="1" applyFill="1" applyBorder="1" applyAlignment="1" applyProtection="1">
      <alignment horizontal="center"/>
      <protection/>
    </xf>
    <xf numFmtId="4" fontId="0" fillId="33" borderId="12" xfId="0" applyNumberFormat="1" applyFill="1" applyBorder="1" applyAlignment="1" applyProtection="1">
      <alignment horizontal="center"/>
      <protection/>
    </xf>
    <xf numFmtId="4" fontId="0" fillId="33" borderId="12" xfId="0" applyNumberFormat="1" applyFont="1" applyFill="1" applyBorder="1" applyAlignment="1" applyProtection="1">
      <alignment horizontal="center"/>
      <protection/>
    </xf>
    <xf numFmtId="4" fontId="0" fillId="33" borderId="13" xfId="0" applyNumberFormat="1" applyFill="1" applyBorder="1" applyAlignment="1" applyProtection="1">
      <alignment horizontal="center"/>
      <protection/>
    </xf>
    <xf numFmtId="4" fontId="0" fillId="34" borderId="11" xfId="0" applyNumberFormat="1" applyFill="1" applyBorder="1" applyAlignment="1" applyProtection="1">
      <alignment horizontal="center"/>
      <protection/>
    </xf>
    <xf numFmtId="4" fontId="0" fillId="34" borderId="14" xfId="0" applyNumberFormat="1" applyFill="1" applyBorder="1" applyAlignment="1" applyProtection="1">
      <alignment horizontal="center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2" xfId="0" applyNumberFormat="1" applyFill="1" applyBorder="1" applyAlignment="1" applyProtection="1">
      <alignment horizontal="center"/>
      <protection/>
    </xf>
    <xf numFmtId="4" fontId="0" fillId="35" borderId="14" xfId="0" applyNumberForma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6" borderId="16" xfId="0" applyFill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4" fontId="0" fillId="33" borderId="14" xfId="0" applyNumberForma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8" borderId="25" xfId="0" applyFill="1" applyBorder="1" applyAlignment="1" applyProtection="1">
      <alignment horizontal="center"/>
      <protection locked="0"/>
    </xf>
    <xf numFmtId="0" fontId="0" fillId="38" borderId="26" xfId="0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0" fillId="36" borderId="29" xfId="0" applyFont="1" applyFill="1" applyBorder="1" applyAlignment="1" applyProtection="1">
      <alignment horizontal="center"/>
      <protection/>
    </xf>
    <xf numFmtId="0" fontId="0" fillId="36" borderId="30" xfId="0" applyFont="1" applyFill="1" applyBorder="1" applyAlignment="1" applyProtection="1">
      <alignment horizontal="center"/>
      <protection/>
    </xf>
    <xf numFmtId="0" fontId="0" fillId="36" borderId="31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9" borderId="23" xfId="0" applyFill="1" applyBorder="1" applyAlignment="1" applyProtection="1">
      <alignment horizontal="center"/>
      <protection locked="0"/>
    </xf>
    <xf numFmtId="4" fontId="43" fillId="40" borderId="33" xfId="0" applyNumberFormat="1" applyFont="1" applyFill="1" applyBorder="1" applyAlignment="1" applyProtection="1">
      <alignment horizontal="center"/>
      <protection/>
    </xf>
    <xf numFmtId="1" fontId="43" fillId="0" borderId="34" xfId="0" applyNumberFormat="1" applyFont="1" applyBorder="1" applyAlignment="1" applyProtection="1">
      <alignment horizontal="center"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0" fontId="0" fillId="36" borderId="35" xfId="0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/>
      <protection/>
    </xf>
    <xf numFmtId="0" fontId="1" fillId="36" borderId="37" xfId="0" applyFont="1" applyFill="1" applyBorder="1" applyAlignment="1" applyProtection="1">
      <alignment horizontal="center"/>
      <protection/>
    </xf>
    <xf numFmtId="0" fontId="0" fillId="36" borderId="38" xfId="0" applyFill="1" applyBorder="1" applyAlignment="1" applyProtection="1">
      <alignment horizontal="center"/>
      <protection/>
    </xf>
    <xf numFmtId="0" fontId="1" fillId="36" borderId="19" xfId="0" applyFont="1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9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3" fillId="0" borderId="0" xfId="46" applyAlignment="1" applyProtection="1">
      <alignment/>
      <protection/>
    </xf>
    <xf numFmtId="4" fontId="0" fillId="41" borderId="11" xfId="0" applyNumberFormat="1" applyFill="1" applyBorder="1" applyAlignment="1" applyProtection="1">
      <alignment horizontal="center"/>
      <protection/>
    </xf>
    <xf numFmtId="4" fontId="0" fillId="42" borderId="11" xfId="0" applyNumberForma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1</xdr:row>
      <xdr:rowOff>19050</xdr:rowOff>
    </xdr:to>
    <xdr:pic>
      <xdr:nvPicPr>
        <xdr:cNvPr id="1" name="Grafik 34" descr="Komfortlüftung_tit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16</xdr:col>
      <xdr:colOff>742950</xdr:colOff>
      <xdr:row>1</xdr:row>
      <xdr:rowOff>19050</xdr:rowOff>
    </xdr:to>
    <xdr:pic>
      <xdr:nvPicPr>
        <xdr:cNvPr id="2" name="Grafik 34" descr="Komfortlüftung_tit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6724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in@komfortlueftung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1"/>
  <sheetViews>
    <sheetView tabSelected="1" zoomScalePageLayoutView="0" workbookViewId="0" topLeftCell="A1">
      <selection activeCell="A12" sqref="A12"/>
    </sheetView>
  </sheetViews>
  <sheetFormatPr defaultColWidth="11.421875" defaultRowHeight="12.75"/>
  <sheetData>
    <row r="1" ht="119.25" customHeight="1"/>
    <row r="2" ht="7.5" customHeight="1"/>
    <row r="3" spans="1:17" ht="20.25">
      <c r="A3" s="35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9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</row>
    <row r="5" spans="1:17" s="1" customFormat="1" ht="14.25" customHeight="1">
      <c r="A5" s="15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</row>
    <row r="6" spans="1:17" s="1" customFormat="1" ht="5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</row>
    <row r="7" spans="2:17" s="1" customFormat="1" ht="14.25" customHeight="1">
      <c r="B7" s="16" t="s">
        <v>17</v>
      </c>
      <c r="C7" s="16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</row>
    <row r="8" spans="2:17" s="1" customFormat="1" ht="14.25" customHeight="1">
      <c r="B8" s="16" t="s">
        <v>20</v>
      </c>
      <c r="C8" s="16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7"/>
    </row>
    <row r="9" spans="1:17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</row>
    <row r="10" spans="1:17" ht="12.75">
      <c r="A10" s="42" t="s">
        <v>15</v>
      </c>
      <c r="B10" s="43" t="s">
        <v>0</v>
      </c>
      <c r="C10" s="44" t="s">
        <v>16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3.5" thickBot="1">
      <c r="A11" s="45" t="s">
        <v>2</v>
      </c>
      <c r="B11" s="46" t="s">
        <v>10</v>
      </c>
      <c r="C11" s="47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 thickBot="1">
      <c r="A12" s="61">
        <v>22</v>
      </c>
      <c r="B12" s="48">
        <v>62</v>
      </c>
      <c r="C12" s="49">
        <f>A12/(B12/1000*B12/1000*3.14/4)/3600</f>
        <v>2.0251963888170863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9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</row>
    <row r="14" spans="1:17" ht="15.75">
      <c r="A14" s="20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5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19.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 t="s">
        <v>13</v>
      </c>
      <c r="O16" s="17"/>
      <c r="P16" s="17"/>
      <c r="Q16" s="17"/>
    </row>
    <row r="17" spans="1:17" ht="5.25" customHeight="1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51" t="s">
        <v>5</v>
      </c>
      <c r="B18" s="52" t="s">
        <v>3</v>
      </c>
      <c r="C18" s="52" t="s">
        <v>1</v>
      </c>
      <c r="D18" s="57" t="s">
        <v>9</v>
      </c>
      <c r="E18" s="59" t="s">
        <v>12</v>
      </c>
      <c r="F18" s="56"/>
      <c r="H18" s="62" t="s">
        <v>19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3.5" thickBot="1">
      <c r="A19" s="53" t="s">
        <v>10</v>
      </c>
      <c r="B19" s="54" t="s">
        <v>10</v>
      </c>
      <c r="C19" s="54" t="s">
        <v>6</v>
      </c>
      <c r="D19" s="58" t="s">
        <v>10</v>
      </c>
      <c r="E19" s="38" t="s">
        <v>10</v>
      </c>
      <c r="F19" s="60"/>
      <c r="H19" s="63" t="s">
        <v>21</v>
      </c>
      <c r="I19" s="21"/>
      <c r="J19" s="14"/>
      <c r="K19" s="14"/>
      <c r="L19" s="14"/>
      <c r="M19" s="14"/>
      <c r="N19" s="14"/>
      <c r="O19" s="14"/>
      <c r="P19" s="14"/>
      <c r="Q19" s="14"/>
    </row>
    <row r="20" spans="1:17" ht="13.5" thickBot="1">
      <c r="A20" s="40">
        <v>200</v>
      </c>
      <c r="B20" s="41">
        <v>100</v>
      </c>
      <c r="C20" s="39">
        <f>+A20*B20</f>
        <v>20000</v>
      </c>
      <c r="D20" s="55">
        <f>+A20*2+B20*2</f>
        <v>600</v>
      </c>
      <c r="E20" s="50">
        <f>4*C20/D20</f>
        <v>133.33333333333334</v>
      </c>
      <c r="F20" s="22"/>
      <c r="I20" s="21"/>
      <c r="J20" s="14"/>
      <c r="K20" s="14"/>
      <c r="L20" s="14"/>
      <c r="M20" s="14"/>
      <c r="N20" s="14"/>
      <c r="O20" s="14"/>
      <c r="P20" s="14"/>
      <c r="Q20" s="14"/>
    </row>
    <row r="21" spans="1:17" ht="9.75" customHeight="1">
      <c r="A21" s="12"/>
      <c r="B21" s="13"/>
      <c r="C21" s="14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</row>
    <row r="22" spans="1:17" ht="15.75" customHeight="1" thickBot="1">
      <c r="A22" s="37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</row>
    <row r="23" spans="1:17" ht="13.5" thickBot="1">
      <c r="A23" s="18" t="s">
        <v>2</v>
      </c>
      <c r="B23" s="23" t="s">
        <v>0</v>
      </c>
      <c r="C23" s="2" t="s">
        <v>4</v>
      </c>
      <c r="D23" s="23" t="s">
        <v>0</v>
      </c>
      <c r="E23" s="2" t="s">
        <v>4</v>
      </c>
      <c r="F23" s="23" t="s">
        <v>0</v>
      </c>
      <c r="G23" s="2" t="s">
        <v>4</v>
      </c>
      <c r="H23" s="23" t="s">
        <v>0</v>
      </c>
      <c r="I23" s="2" t="s">
        <v>4</v>
      </c>
      <c r="J23" s="23" t="s">
        <v>0</v>
      </c>
      <c r="K23" s="2" t="s">
        <v>4</v>
      </c>
      <c r="L23" s="23" t="s">
        <v>0</v>
      </c>
      <c r="M23" s="2" t="s">
        <v>4</v>
      </c>
      <c r="N23" s="23" t="s">
        <v>0</v>
      </c>
      <c r="O23" s="2" t="s">
        <v>4</v>
      </c>
      <c r="P23" s="24" t="s">
        <v>0</v>
      </c>
      <c r="Q23" s="25" t="s">
        <v>4</v>
      </c>
    </row>
    <row r="24" spans="1:17" ht="13.5" thickBot="1">
      <c r="A24" s="19">
        <v>5</v>
      </c>
      <c r="B24" s="26">
        <v>62</v>
      </c>
      <c r="C24" s="3">
        <f>A24/(B24/1000*B24/1000*3.14/4)/3600</f>
        <v>0.46027190654933786</v>
      </c>
      <c r="D24" s="26">
        <v>80</v>
      </c>
      <c r="E24" s="3">
        <f aca="true" t="shared" si="0" ref="E24:E61">A24/(D24/1000*D24/1000*3.14/4)/3600</f>
        <v>0.276450813871196</v>
      </c>
      <c r="F24" s="26">
        <v>100</v>
      </c>
      <c r="G24" s="3">
        <f aca="true" t="shared" si="1" ref="G24:G61">+A24/(F24/1000*F24/1000*3.14/4)/3600</f>
        <v>0.17692852087756544</v>
      </c>
      <c r="H24" s="26">
        <v>125</v>
      </c>
      <c r="I24" s="3">
        <f aca="true" t="shared" si="2" ref="I24:I61">+A24/(H24/1000*H24/1000*3.14/4)/3600</f>
        <v>0.11323425336164189</v>
      </c>
      <c r="J24" s="26">
        <v>150</v>
      </c>
      <c r="K24" s="3">
        <f aca="true" t="shared" si="3" ref="K24:K61">+A24/(J24/1000*J24/1000*3.14/4)/3600</f>
        <v>0.07863489816780687</v>
      </c>
      <c r="L24" s="26">
        <v>160</v>
      </c>
      <c r="M24" s="3">
        <f aca="true" t="shared" si="4" ref="M24:M61">+A24/(L24/1000*L24/1000*3.14/4)/3600</f>
        <v>0.069112703467799</v>
      </c>
      <c r="N24" s="26">
        <v>200</v>
      </c>
      <c r="O24" s="3">
        <f aca="true" t="shared" si="5" ref="O24:O61">+A24/(N24/1000*N24/1000*3.14/4)/3600</f>
        <v>0.04423213021939136</v>
      </c>
      <c r="P24" s="26">
        <v>250</v>
      </c>
      <c r="Q24" s="3">
        <f>+A24/(P24/1000*P24/1000*3.14/4)/3600</f>
        <v>0.028308563340410473</v>
      </c>
    </row>
    <row r="25" spans="1:17" ht="13.5" thickBot="1">
      <c r="A25" s="27">
        <v>10</v>
      </c>
      <c r="B25" s="28">
        <v>62</v>
      </c>
      <c r="C25" s="3">
        <f aca="true" t="shared" si="6" ref="C25:C61">A25/(B25/1000*B25/1000*3.14/4)/3600</f>
        <v>0.9205438130986757</v>
      </c>
      <c r="D25" s="28">
        <f>+D24</f>
        <v>80</v>
      </c>
      <c r="E25" s="4">
        <f t="shared" si="0"/>
        <v>0.552901627742392</v>
      </c>
      <c r="F25" s="28">
        <f>+F24</f>
        <v>100</v>
      </c>
      <c r="G25" s="4">
        <f t="shared" si="1"/>
        <v>0.3538570417551309</v>
      </c>
      <c r="H25" s="28">
        <f>+H24</f>
        <v>125</v>
      </c>
      <c r="I25" s="4">
        <f t="shared" si="2"/>
        <v>0.22646850672328378</v>
      </c>
      <c r="J25" s="28">
        <f>+J24</f>
        <v>150</v>
      </c>
      <c r="K25" s="4">
        <f t="shared" si="3"/>
        <v>0.15726979633561375</v>
      </c>
      <c r="L25" s="28">
        <f>+L24</f>
        <v>160</v>
      </c>
      <c r="M25" s="4">
        <f t="shared" si="4"/>
        <v>0.138225406935598</v>
      </c>
      <c r="N25" s="28">
        <f>+N24</f>
        <v>200</v>
      </c>
      <c r="O25" s="4">
        <f t="shared" si="5"/>
        <v>0.08846426043878272</v>
      </c>
      <c r="P25" s="28">
        <f>+P24</f>
        <v>250</v>
      </c>
      <c r="Q25" s="4">
        <f aca="true" t="shared" si="7" ref="Q25:Q61">+A25/(P25/1000*P25/1000*3.14/4)/3600</f>
        <v>0.056617126680820945</v>
      </c>
    </row>
    <row r="26" spans="1:17" ht="13.5" thickBot="1">
      <c r="A26" s="27">
        <v>15</v>
      </c>
      <c r="B26" s="26">
        <v>62</v>
      </c>
      <c r="C26" s="3">
        <f t="shared" si="6"/>
        <v>1.3808157196480135</v>
      </c>
      <c r="D26" s="28">
        <f aca="true" t="shared" si="8" ref="D26:P61">+D25</f>
        <v>80</v>
      </c>
      <c r="E26" s="4">
        <f t="shared" si="0"/>
        <v>0.829352441613588</v>
      </c>
      <c r="F26" s="28">
        <f t="shared" si="8"/>
        <v>100</v>
      </c>
      <c r="G26" s="4">
        <f t="shared" si="1"/>
        <v>0.5307855626326963</v>
      </c>
      <c r="H26" s="28">
        <f t="shared" si="8"/>
        <v>125</v>
      </c>
      <c r="I26" s="4">
        <f t="shared" si="2"/>
        <v>0.33970276008492567</v>
      </c>
      <c r="J26" s="28">
        <f t="shared" si="8"/>
        <v>150</v>
      </c>
      <c r="K26" s="4">
        <f t="shared" si="3"/>
        <v>0.23590469450342058</v>
      </c>
      <c r="L26" s="28">
        <f t="shared" si="8"/>
        <v>160</v>
      </c>
      <c r="M26" s="4">
        <f t="shared" si="4"/>
        <v>0.207338110403397</v>
      </c>
      <c r="N26" s="28">
        <f t="shared" si="8"/>
        <v>200</v>
      </c>
      <c r="O26" s="4">
        <f t="shared" si="5"/>
        <v>0.13269639065817407</v>
      </c>
      <c r="P26" s="28">
        <f t="shared" si="8"/>
        <v>250</v>
      </c>
      <c r="Q26" s="4">
        <f t="shared" si="7"/>
        <v>0.08492569002123142</v>
      </c>
    </row>
    <row r="27" spans="1:17" ht="13.5" thickBot="1">
      <c r="A27" s="27">
        <v>20</v>
      </c>
      <c r="B27" s="28">
        <v>62</v>
      </c>
      <c r="C27" s="3">
        <f t="shared" si="6"/>
        <v>1.8410876261973514</v>
      </c>
      <c r="D27" s="28">
        <f t="shared" si="8"/>
        <v>80</v>
      </c>
      <c r="E27" s="5">
        <f t="shared" si="0"/>
        <v>1.105803255484784</v>
      </c>
      <c r="F27" s="28">
        <f t="shared" si="8"/>
        <v>100</v>
      </c>
      <c r="G27" s="4">
        <f t="shared" si="1"/>
        <v>0.7077140835102618</v>
      </c>
      <c r="H27" s="28">
        <f t="shared" si="8"/>
        <v>125</v>
      </c>
      <c r="I27" s="4">
        <f t="shared" si="2"/>
        <v>0.45293701344656756</v>
      </c>
      <c r="J27" s="28">
        <f t="shared" si="8"/>
        <v>150</v>
      </c>
      <c r="K27" s="4">
        <f t="shared" si="3"/>
        <v>0.3145395926712275</v>
      </c>
      <c r="L27" s="28">
        <f t="shared" si="8"/>
        <v>160</v>
      </c>
      <c r="M27" s="4">
        <f t="shared" si="4"/>
        <v>0.276450813871196</v>
      </c>
      <c r="N27" s="28">
        <f t="shared" si="8"/>
        <v>200</v>
      </c>
      <c r="O27" s="4">
        <f t="shared" si="5"/>
        <v>0.17692852087756544</v>
      </c>
      <c r="P27" s="28">
        <f t="shared" si="8"/>
        <v>250</v>
      </c>
      <c r="Q27" s="4">
        <f t="shared" si="7"/>
        <v>0.11323425336164189</v>
      </c>
    </row>
    <row r="28" spans="1:17" ht="13.5" thickBot="1">
      <c r="A28" s="27">
        <v>25</v>
      </c>
      <c r="B28" s="26">
        <v>62</v>
      </c>
      <c r="C28" s="65">
        <f t="shared" si="6"/>
        <v>2.3013595327466896</v>
      </c>
      <c r="D28" s="28">
        <f t="shared" si="8"/>
        <v>80</v>
      </c>
      <c r="E28" s="5">
        <f t="shared" si="0"/>
        <v>1.38225406935598</v>
      </c>
      <c r="F28" s="28">
        <f t="shared" si="8"/>
        <v>100</v>
      </c>
      <c r="G28" s="4">
        <f t="shared" si="1"/>
        <v>0.8846426043878272</v>
      </c>
      <c r="H28" s="28">
        <f t="shared" si="8"/>
        <v>125</v>
      </c>
      <c r="I28" s="4">
        <f t="shared" si="2"/>
        <v>0.5661712668082095</v>
      </c>
      <c r="J28" s="28">
        <f t="shared" si="8"/>
        <v>150</v>
      </c>
      <c r="K28" s="4">
        <f t="shared" si="3"/>
        <v>0.3931744908390344</v>
      </c>
      <c r="L28" s="28">
        <f t="shared" si="8"/>
        <v>160</v>
      </c>
      <c r="M28" s="4">
        <f t="shared" si="4"/>
        <v>0.345563517338995</v>
      </c>
      <c r="N28" s="28">
        <f t="shared" si="8"/>
        <v>200</v>
      </c>
      <c r="O28" s="4">
        <f t="shared" si="5"/>
        <v>0.2211606510969568</v>
      </c>
      <c r="P28" s="28">
        <f t="shared" si="8"/>
        <v>250</v>
      </c>
      <c r="Q28" s="4">
        <f t="shared" si="7"/>
        <v>0.14154281670205238</v>
      </c>
    </row>
    <row r="29" spans="1:17" ht="13.5" thickBot="1">
      <c r="A29" s="27">
        <v>30</v>
      </c>
      <c r="B29" s="28">
        <v>62</v>
      </c>
      <c r="C29" s="64">
        <f t="shared" si="6"/>
        <v>2.761631439296027</v>
      </c>
      <c r="D29" s="28">
        <f t="shared" si="8"/>
        <v>80</v>
      </c>
      <c r="E29" s="5">
        <f t="shared" si="0"/>
        <v>1.658704883227176</v>
      </c>
      <c r="F29" s="28">
        <f t="shared" si="8"/>
        <v>100</v>
      </c>
      <c r="G29" s="4">
        <f t="shared" si="1"/>
        <v>1.0615711252653925</v>
      </c>
      <c r="H29" s="28">
        <f t="shared" si="8"/>
        <v>125</v>
      </c>
      <c r="I29" s="4">
        <f t="shared" si="2"/>
        <v>0.6794055201698513</v>
      </c>
      <c r="J29" s="28">
        <f t="shared" si="8"/>
        <v>150</v>
      </c>
      <c r="K29" s="4">
        <f t="shared" si="3"/>
        <v>0.47180938900684116</v>
      </c>
      <c r="L29" s="28">
        <f t="shared" si="8"/>
        <v>160</v>
      </c>
      <c r="M29" s="4">
        <f t="shared" si="4"/>
        <v>0.414676220806794</v>
      </c>
      <c r="N29" s="28">
        <f t="shared" si="8"/>
        <v>200</v>
      </c>
      <c r="O29" s="4">
        <f t="shared" si="5"/>
        <v>0.26539278131634814</v>
      </c>
      <c r="P29" s="28">
        <f t="shared" si="8"/>
        <v>250</v>
      </c>
      <c r="Q29" s="4">
        <f t="shared" si="7"/>
        <v>0.16985138004246284</v>
      </c>
    </row>
    <row r="30" spans="1:17" ht="13.5" thickBot="1">
      <c r="A30" s="27">
        <v>35</v>
      </c>
      <c r="B30" s="26">
        <v>62</v>
      </c>
      <c r="C30" s="64">
        <f t="shared" si="6"/>
        <v>3.221903345845365</v>
      </c>
      <c r="D30" s="28">
        <f t="shared" si="8"/>
        <v>80</v>
      </c>
      <c r="E30" s="6">
        <f t="shared" si="0"/>
        <v>1.935155697098372</v>
      </c>
      <c r="F30" s="28">
        <f t="shared" si="8"/>
        <v>100</v>
      </c>
      <c r="G30" s="5">
        <f t="shared" si="1"/>
        <v>1.238499646142958</v>
      </c>
      <c r="H30" s="28">
        <f t="shared" si="8"/>
        <v>125</v>
      </c>
      <c r="I30" s="4">
        <f t="shared" si="2"/>
        <v>0.7926397735314932</v>
      </c>
      <c r="J30" s="28">
        <f t="shared" si="8"/>
        <v>150</v>
      </c>
      <c r="K30" s="4">
        <f t="shared" si="3"/>
        <v>0.5504442871746481</v>
      </c>
      <c r="L30" s="28">
        <f t="shared" si="8"/>
        <v>160</v>
      </c>
      <c r="M30" s="4">
        <f t="shared" si="4"/>
        <v>0.483788924274593</v>
      </c>
      <c r="N30" s="28">
        <f t="shared" si="8"/>
        <v>200</v>
      </c>
      <c r="O30" s="4">
        <f t="shared" si="5"/>
        <v>0.3096249115357395</v>
      </c>
      <c r="P30" s="28">
        <f t="shared" si="8"/>
        <v>250</v>
      </c>
      <c r="Q30" s="4">
        <f t="shared" si="7"/>
        <v>0.1981599433828733</v>
      </c>
    </row>
    <row r="31" spans="1:17" ht="13.5" thickBot="1">
      <c r="A31" s="29">
        <v>40</v>
      </c>
      <c r="B31" s="28">
        <v>62</v>
      </c>
      <c r="C31" s="64">
        <f t="shared" si="6"/>
        <v>3.682175252394703</v>
      </c>
      <c r="D31" s="28">
        <f t="shared" si="8"/>
        <v>80</v>
      </c>
      <c r="E31" s="7">
        <f t="shared" si="0"/>
        <v>2.211606510969568</v>
      </c>
      <c r="F31" s="28">
        <f t="shared" si="8"/>
        <v>100</v>
      </c>
      <c r="G31" s="5">
        <f t="shared" si="1"/>
        <v>1.4154281670205235</v>
      </c>
      <c r="H31" s="28">
        <f t="shared" si="8"/>
        <v>125</v>
      </c>
      <c r="I31" s="4">
        <f t="shared" si="2"/>
        <v>0.9058740268931351</v>
      </c>
      <c r="J31" s="28">
        <f t="shared" si="8"/>
        <v>150</v>
      </c>
      <c r="K31" s="4">
        <f t="shared" si="3"/>
        <v>0.629079185342455</v>
      </c>
      <c r="L31" s="28">
        <f t="shared" si="8"/>
        <v>160</v>
      </c>
      <c r="M31" s="4">
        <f t="shared" si="4"/>
        <v>0.552901627742392</v>
      </c>
      <c r="N31" s="28">
        <f t="shared" si="8"/>
        <v>200</v>
      </c>
      <c r="O31" s="4">
        <f t="shared" si="5"/>
        <v>0.3538570417551309</v>
      </c>
      <c r="P31" s="28">
        <f t="shared" si="8"/>
        <v>250</v>
      </c>
      <c r="Q31" s="4">
        <f t="shared" si="7"/>
        <v>0.22646850672328378</v>
      </c>
    </row>
    <row r="32" spans="1:17" ht="13.5" thickBot="1">
      <c r="A32" s="29">
        <v>45</v>
      </c>
      <c r="B32" s="26">
        <v>62</v>
      </c>
      <c r="C32" s="64">
        <f t="shared" si="6"/>
        <v>4.14244715894404</v>
      </c>
      <c r="D32" s="28">
        <f t="shared" si="8"/>
        <v>80</v>
      </c>
      <c r="E32" s="8">
        <f t="shared" si="0"/>
        <v>2.488057324840764</v>
      </c>
      <c r="F32" s="28">
        <f t="shared" si="8"/>
        <v>100</v>
      </c>
      <c r="G32" s="5">
        <f t="shared" si="1"/>
        <v>1.592356687898089</v>
      </c>
      <c r="H32" s="28">
        <f t="shared" si="8"/>
        <v>125</v>
      </c>
      <c r="I32" s="4">
        <f t="shared" si="2"/>
        <v>1.019108280254777</v>
      </c>
      <c r="J32" s="28">
        <f t="shared" si="8"/>
        <v>150</v>
      </c>
      <c r="K32" s="4">
        <f t="shared" si="3"/>
        <v>0.7077140835102618</v>
      </c>
      <c r="L32" s="28">
        <f t="shared" si="8"/>
        <v>160</v>
      </c>
      <c r="M32" s="4">
        <f t="shared" si="4"/>
        <v>0.622014331210191</v>
      </c>
      <c r="N32" s="28">
        <f t="shared" si="8"/>
        <v>200</v>
      </c>
      <c r="O32" s="4">
        <f t="shared" si="5"/>
        <v>0.39808917197452226</v>
      </c>
      <c r="P32" s="28">
        <f t="shared" si="8"/>
        <v>250</v>
      </c>
      <c r="Q32" s="4">
        <f t="shared" si="7"/>
        <v>0.25477707006369427</v>
      </c>
    </row>
    <row r="33" spans="1:17" ht="13.5" thickBot="1">
      <c r="A33" s="27">
        <v>50</v>
      </c>
      <c r="B33" s="28">
        <v>62</v>
      </c>
      <c r="C33" s="64">
        <f t="shared" si="6"/>
        <v>4.602719065493379</v>
      </c>
      <c r="D33" s="28">
        <f t="shared" si="8"/>
        <v>80</v>
      </c>
      <c r="E33" s="9">
        <f t="shared" si="0"/>
        <v>2.76450813871196</v>
      </c>
      <c r="F33" s="28">
        <f t="shared" si="8"/>
        <v>100</v>
      </c>
      <c r="G33" s="5">
        <f t="shared" si="1"/>
        <v>1.7692852087756543</v>
      </c>
      <c r="H33" s="28">
        <f t="shared" si="8"/>
        <v>125</v>
      </c>
      <c r="I33" s="4">
        <f t="shared" si="2"/>
        <v>1.132342533616419</v>
      </c>
      <c r="J33" s="28">
        <f t="shared" si="8"/>
        <v>150</v>
      </c>
      <c r="K33" s="4">
        <f t="shared" si="3"/>
        <v>0.7863489816780688</v>
      </c>
      <c r="L33" s="28">
        <f t="shared" si="8"/>
        <v>160</v>
      </c>
      <c r="M33" s="4">
        <f t="shared" si="4"/>
        <v>0.69112703467799</v>
      </c>
      <c r="N33" s="28">
        <f t="shared" si="8"/>
        <v>200</v>
      </c>
      <c r="O33" s="4">
        <f t="shared" si="5"/>
        <v>0.4423213021939136</v>
      </c>
      <c r="P33" s="28">
        <f t="shared" si="8"/>
        <v>250</v>
      </c>
      <c r="Q33" s="4">
        <f t="shared" si="7"/>
        <v>0.28308563340410475</v>
      </c>
    </row>
    <row r="34" spans="1:17" ht="13.5" thickBot="1">
      <c r="A34" s="27">
        <v>55</v>
      </c>
      <c r="B34" s="26">
        <v>62</v>
      </c>
      <c r="C34" s="64">
        <f t="shared" si="6"/>
        <v>5.062990972042716</v>
      </c>
      <c r="D34" s="28">
        <f t="shared" si="8"/>
        <v>80</v>
      </c>
      <c r="E34" s="10">
        <f t="shared" si="0"/>
        <v>3.040958952583156</v>
      </c>
      <c r="F34" s="28">
        <f t="shared" si="8"/>
        <v>100</v>
      </c>
      <c r="G34" s="30">
        <f t="shared" si="1"/>
        <v>1.9462137296532198</v>
      </c>
      <c r="H34" s="28">
        <f t="shared" si="8"/>
        <v>125</v>
      </c>
      <c r="I34" s="4">
        <f t="shared" si="2"/>
        <v>1.245576786978061</v>
      </c>
      <c r="J34" s="28">
        <f t="shared" si="8"/>
        <v>150</v>
      </c>
      <c r="K34" s="4">
        <f t="shared" si="3"/>
        <v>0.8649838798458755</v>
      </c>
      <c r="L34" s="28">
        <f t="shared" si="8"/>
        <v>160</v>
      </c>
      <c r="M34" s="4">
        <f t="shared" si="4"/>
        <v>0.760239738145789</v>
      </c>
      <c r="N34" s="28">
        <f t="shared" si="8"/>
        <v>200</v>
      </c>
      <c r="O34" s="4">
        <f t="shared" si="5"/>
        <v>0.48655343241330495</v>
      </c>
      <c r="P34" s="28">
        <f t="shared" si="8"/>
        <v>250</v>
      </c>
      <c r="Q34" s="4">
        <f t="shared" si="7"/>
        <v>0.31139419674451524</v>
      </c>
    </row>
    <row r="35" spans="1:17" ht="13.5" thickBot="1">
      <c r="A35" s="27">
        <v>60</v>
      </c>
      <c r="B35" s="28">
        <v>62</v>
      </c>
      <c r="C35" s="64">
        <f t="shared" si="6"/>
        <v>5.523262878592054</v>
      </c>
      <c r="D35" s="28">
        <f t="shared" si="8"/>
        <v>80</v>
      </c>
      <c r="E35" s="10">
        <f t="shared" si="0"/>
        <v>3.317409766454352</v>
      </c>
      <c r="F35" s="28">
        <f t="shared" si="8"/>
        <v>100</v>
      </c>
      <c r="G35" s="7">
        <f t="shared" si="1"/>
        <v>2.123142250530785</v>
      </c>
      <c r="H35" s="28">
        <f t="shared" si="8"/>
        <v>125</v>
      </c>
      <c r="I35" s="4">
        <f t="shared" si="2"/>
        <v>1.3588110403397027</v>
      </c>
      <c r="J35" s="28">
        <f t="shared" si="8"/>
        <v>150</v>
      </c>
      <c r="K35" s="4">
        <f t="shared" si="3"/>
        <v>0.9436187780136823</v>
      </c>
      <c r="L35" s="28">
        <f t="shared" si="8"/>
        <v>160</v>
      </c>
      <c r="M35" s="4">
        <f t="shared" si="4"/>
        <v>0.829352441613588</v>
      </c>
      <c r="N35" s="28">
        <f t="shared" si="8"/>
        <v>200</v>
      </c>
      <c r="O35" s="4">
        <f t="shared" si="5"/>
        <v>0.5307855626326963</v>
      </c>
      <c r="P35" s="28">
        <f t="shared" si="8"/>
        <v>250</v>
      </c>
      <c r="Q35" s="4">
        <f t="shared" si="7"/>
        <v>0.33970276008492567</v>
      </c>
    </row>
    <row r="36" spans="1:17" ht="13.5" thickBot="1">
      <c r="A36" s="27">
        <v>65</v>
      </c>
      <c r="B36" s="26">
        <v>62</v>
      </c>
      <c r="C36" s="64">
        <f t="shared" si="6"/>
        <v>5.983534785141392</v>
      </c>
      <c r="D36" s="28">
        <f t="shared" si="8"/>
        <v>80</v>
      </c>
      <c r="E36" s="10">
        <f t="shared" si="0"/>
        <v>3.593860580325548</v>
      </c>
      <c r="F36" s="28">
        <f t="shared" si="8"/>
        <v>100</v>
      </c>
      <c r="G36" s="31">
        <f t="shared" si="1"/>
        <v>2.3000707714083504</v>
      </c>
      <c r="H36" s="28">
        <f t="shared" si="8"/>
        <v>125</v>
      </c>
      <c r="I36" s="4">
        <f t="shared" si="2"/>
        <v>1.4720452937013444</v>
      </c>
      <c r="J36" s="28">
        <f t="shared" si="8"/>
        <v>150</v>
      </c>
      <c r="K36" s="4">
        <f t="shared" si="3"/>
        <v>1.0222536761814893</v>
      </c>
      <c r="L36" s="28">
        <f t="shared" si="8"/>
        <v>160</v>
      </c>
      <c r="M36" s="4">
        <f t="shared" si="4"/>
        <v>0.898465145081387</v>
      </c>
      <c r="N36" s="28">
        <f t="shared" si="8"/>
        <v>200</v>
      </c>
      <c r="O36" s="4">
        <f t="shared" si="5"/>
        <v>0.5750176928520876</v>
      </c>
      <c r="P36" s="28">
        <f t="shared" si="8"/>
        <v>250</v>
      </c>
      <c r="Q36" s="4">
        <f t="shared" si="7"/>
        <v>0.3680113234253361</v>
      </c>
    </row>
    <row r="37" spans="1:17" ht="13.5" thickBot="1">
      <c r="A37" s="27">
        <v>70</v>
      </c>
      <c r="B37" s="28">
        <v>62</v>
      </c>
      <c r="C37" s="64">
        <f t="shared" si="6"/>
        <v>6.44380669169073</v>
      </c>
      <c r="D37" s="28">
        <f t="shared" si="8"/>
        <v>80</v>
      </c>
      <c r="E37" s="10">
        <f t="shared" si="0"/>
        <v>3.870311394196744</v>
      </c>
      <c r="F37" s="28">
        <f t="shared" si="8"/>
        <v>100</v>
      </c>
      <c r="G37" s="8">
        <f t="shared" si="1"/>
        <v>2.476999292285916</v>
      </c>
      <c r="H37" s="28">
        <f t="shared" si="8"/>
        <v>125</v>
      </c>
      <c r="I37" s="4">
        <f t="shared" si="2"/>
        <v>1.5852795470629863</v>
      </c>
      <c r="J37" s="28">
        <f t="shared" si="8"/>
        <v>150</v>
      </c>
      <c r="K37" s="4">
        <f t="shared" si="3"/>
        <v>1.1008885743492962</v>
      </c>
      <c r="L37" s="28">
        <f t="shared" si="8"/>
        <v>160</v>
      </c>
      <c r="M37" s="4">
        <f t="shared" si="4"/>
        <v>0.967577848549186</v>
      </c>
      <c r="N37" s="28">
        <f t="shared" si="8"/>
        <v>200</v>
      </c>
      <c r="O37" s="4">
        <f t="shared" si="5"/>
        <v>0.619249823071479</v>
      </c>
      <c r="P37" s="28">
        <f t="shared" si="8"/>
        <v>250</v>
      </c>
      <c r="Q37" s="4">
        <f t="shared" si="7"/>
        <v>0.3963198867657466</v>
      </c>
    </row>
    <row r="38" spans="1:17" ht="13.5" thickBot="1">
      <c r="A38" s="27">
        <v>75</v>
      </c>
      <c r="B38" s="26">
        <v>62</v>
      </c>
      <c r="C38" s="64">
        <f t="shared" si="6"/>
        <v>6.904078598240067</v>
      </c>
      <c r="D38" s="28">
        <f t="shared" si="8"/>
        <v>80</v>
      </c>
      <c r="E38" s="10">
        <f t="shared" si="0"/>
        <v>4.14676220806794</v>
      </c>
      <c r="F38" s="28">
        <f t="shared" si="8"/>
        <v>100</v>
      </c>
      <c r="G38" s="9">
        <f t="shared" si="1"/>
        <v>2.6539278131634814</v>
      </c>
      <c r="H38" s="28">
        <f t="shared" si="8"/>
        <v>125</v>
      </c>
      <c r="I38" s="4">
        <f t="shared" si="2"/>
        <v>1.6985138004246283</v>
      </c>
      <c r="J38" s="28">
        <f t="shared" si="8"/>
        <v>150</v>
      </c>
      <c r="K38" s="4">
        <f t="shared" si="3"/>
        <v>1.179523472517103</v>
      </c>
      <c r="L38" s="28">
        <f t="shared" si="8"/>
        <v>160</v>
      </c>
      <c r="M38" s="4">
        <f t="shared" si="4"/>
        <v>1.036690552016985</v>
      </c>
      <c r="N38" s="28">
        <f t="shared" si="8"/>
        <v>200</v>
      </c>
      <c r="O38" s="4">
        <f t="shared" si="5"/>
        <v>0.6634819532908703</v>
      </c>
      <c r="P38" s="28">
        <f t="shared" si="8"/>
        <v>250</v>
      </c>
      <c r="Q38" s="4">
        <f t="shared" si="7"/>
        <v>0.4246284501061571</v>
      </c>
    </row>
    <row r="39" spans="1:17" ht="13.5" thickBot="1">
      <c r="A39" s="27">
        <v>80</v>
      </c>
      <c r="B39" s="28">
        <v>62</v>
      </c>
      <c r="C39" s="64">
        <f t="shared" si="6"/>
        <v>7.364350504789406</v>
      </c>
      <c r="D39" s="28">
        <f t="shared" si="8"/>
        <v>80</v>
      </c>
      <c r="E39" s="10">
        <f t="shared" si="0"/>
        <v>4.423213021939136</v>
      </c>
      <c r="F39" s="28">
        <f t="shared" si="8"/>
        <v>100</v>
      </c>
      <c r="G39" s="10">
        <f t="shared" si="1"/>
        <v>2.830856334041047</v>
      </c>
      <c r="H39" s="28">
        <f t="shared" si="8"/>
        <v>125</v>
      </c>
      <c r="I39" s="6">
        <f t="shared" si="2"/>
        <v>1.8117480537862702</v>
      </c>
      <c r="J39" s="28">
        <f t="shared" si="8"/>
        <v>150</v>
      </c>
      <c r="K39" s="4">
        <f t="shared" si="3"/>
        <v>1.25815837068491</v>
      </c>
      <c r="L39" s="28">
        <f t="shared" si="8"/>
        <v>160</v>
      </c>
      <c r="M39" s="4">
        <f t="shared" si="4"/>
        <v>1.105803255484784</v>
      </c>
      <c r="N39" s="28">
        <f t="shared" si="8"/>
        <v>200</v>
      </c>
      <c r="O39" s="4">
        <f t="shared" si="5"/>
        <v>0.7077140835102618</v>
      </c>
      <c r="P39" s="28">
        <f t="shared" si="8"/>
        <v>250</v>
      </c>
      <c r="Q39" s="4">
        <f t="shared" si="7"/>
        <v>0.45293701344656756</v>
      </c>
    </row>
    <row r="40" spans="1:17" ht="13.5" thickBot="1">
      <c r="A40" s="27">
        <v>90</v>
      </c>
      <c r="B40" s="26">
        <v>62</v>
      </c>
      <c r="C40" s="64">
        <f t="shared" si="6"/>
        <v>8.28489431788808</v>
      </c>
      <c r="D40" s="28">
        <f t="shared" si="8"/>
        <v>80</v>
      </c>
      <c r="E40" s="10">
        <f t="shared" si="0"/>
        <v>4.976114649681528</v>
      </c>
      <c r="F40" s="28">
        <f t="shared" si="8"/>
        <v>100</v>
      </c>
      <c r="G40" s="10">
        <f t="shared" si="1"/>
        <v>3.184713375796178</v>
      </c>
      <c r="H40" s="28">
        <f t="shared" si="8"/>
        <v>125</v>
      </c>
      <c r="I40" s="7">
        <f t="shared" si="2"/>
        <v>2.038216560509554</v>
      </c>
      <c r="J40" s="28">
        <f t="shared" si="8"/>
        <v>150</v>
      </c>
      <c r="K40" s="4">
        <f t="shared" si="3"/>
        <v>1.4154281670205235</v>
      </c>
      <c r="L40" s="28">
        <f t="shared" si="8"/>
        <v>160</v>
      </c>
      <c r="M40" s="4">
        <f t="shared" si="4"/>
        <v>1.244028662420382</v>
      </c>
      <c r="N40" s="28">
        <f t="shared" si="8"/>
        <v>200</v>
      </c>
      <c r="O40" s="4">
        <f t="shared" si="5"/>
        <v>0.7961783439490445</v>
      </c>
      <c r="P40" s="28">
        <f t="shared" si="8"/>
        <v>250</v>
      </c>
      <c r="Q40" s="4">
        <f t="shared" si="7"/>
        <v>0.5095541401273885</v>
      </c>
    </row>
    <row r="41" spans="1:17" ht="13.5" thickBot="1">
      <c r="A41" s="27">
        <v>100</v>
      </c>
      <c r="B41" s="28">
        <v>62</v>
      </c>
      <c r="C41" s="64">
        <f t="shared" si="6"/>
        <v>9.205438130986758</v>
      </c>
      <c r="D41" s="28">
        <f t="shared" si="8"/>
        <v>80</v>
      </c>
      <c r="E41" s="10">
        <f t="shared" si="0"/>
        <v>5.52901627742392</v>
      </c>
      <c r="F41" s="28">
        <f t="shared" si="8"/>
        <v>100</v>
      </c>
      <c r="G41" s="10">
        <f t="shared" si="1"/>
        <v>3.5385704175513086</v>
      </c>
      <c r="H41" s="28">
        <f t="shared" si="8"/>
        <v>125</v>
      </c>
      <c r="I41" s="31">
        <f t="shared" si="2"/>
        <v>2.264685067232838</v>
      </c>
      <c r="J41" s="28">
        <f t="shared" si="8"/>
        <v>150</v>
      </c>
      <c r="K41" s="4">
        <f t="shared" si="3"/>
        <v>1.5726979633561375</v>
      </c>
      <c r="L41" s="28">
        <f t="shared" si="8"/>
        <v>160</v>
      </c>
      <c r="M41" s="4">
        <f t="shared" si="4"/>
        <v>1.38225406935598</v>
      </c>
      <c r="N41" s="28">
        <f t="shared" si="8"/>
        <v>200</v>
      </c>
      <c r="O41" s="4">
        <f t="shared" si="5"/>
        <v>0.8846426043878272</v>
      </c>
      <c r="P41" s="28">
        <f t="shared" si="8"/>
        <v>250</v>
      </c>
      <c r="Q41" s="4">
        <f t="shared" si="7"/>
        <v>0.5661712668082095</v>
      </c>
    </row>
    <row r="42" spans="1:17" ht="13.5" thickBot="1">
      <c r="A42" s="27">
        <v>110</v>
      </c>
      <c r="B42" s="26">
        <v>62</v>
      </c>
      <c r="C42" s="64">
        <f t="shared" si="6"/>
        <v>10.125981944085432</v>
      </c>
      <c r="D42" s="28">
        <f t="shared" si="8"/>
        <v>80</v>
      </c>
      <c r="E42" s="10">
        <f t="shared" si="0"/>
        <v>6.081917905166312</v>
      </c>
      <c r="F42" s="28">
        <f t="shared" si="8"/>
        <v>100</v>
      </c>
      <c r="G42" s="10">
        <f t="shared" si="1"/>
        <v>3.8924274593064396</v>
      </c>
      <c r="H42" s="28">
        <f t="shared" si="8"/>
        <v>125</v>
      </c>
      <c r="I42" s="8">
        <f t="shared" si="2"/>
        <v>2.491153573956122</v>
      </c>
      <c r="J42" s="28">
        <f t="shared" si="8"/>
        <v>150</v>
      </c>
      <c r="K42" s="4">
        <f t="shared" si="3"/>
        <v>1.729967759691751</v>
      </c>
      <c r="L42" s="28">
        <f t="shared" si="8"/>
        <v>160</v>
      </c>
      <c r="M42" s="4">
        <f t="shared" si="4"/>
        <v>1.520479476291578</v>
      </c>
      <c r="N42" s="28">
        <f t="shared" si="8"/>
        <v>200</v>
      </c>
      <c r="O42" s="4">
        <f t="shared" si="5"/>
        <v>0.9731068648266099</v>
      </c>
      <c r="P42" s="28">
        <f t="shared" si="8"/>
        <v>250</v>
      </c>
      <c r="Q42" s="4">
        <f t="shared" si="7"/>
        <v>0.6227883934890305</v>
      </c>
    </row>
    <row r="43" spans="1:17" ht="13.5" thickBot="1">
      <c r="A43" s="27">
        <v>120</v>
      </c>
      <c r="B43" s="28">
        <v>62</v>
      </c>
      <c r="C43" s="64">
        <f t="shared" si="6"/>
        <v>11.046525757184108</v>
      </c>
      <c r="D43" s="28">
        <f t="shared" si="8"/>
        <v>80</v>
      </c>
      <c r="E43" s="10">
        <f t="shared" si="0"/>
        <v>6.634819532908704</v>
      </c>
      <c r="F43" s="28">
        <f t="shared" si="8"/>
        <v>100</v>
      </c>
      <c r="G43" s="10">
        <f t="shared" si="1"/>
        <v>4.24628450106157</v>
      </c>
      <c r="H43" s="28">
        <f t="shared" si="8"/>
        <v>125</v>
      </c>
      <c r="I43" s="9">
        <f t="shared" si="2"/>
        <v>2.7176220806794054</v>
      </c>
      <c r="J43" s="28">
        <f t="shared" si="8"/>
        <v>150</v>
      </c>
      <c r="K43" s="6">
        <f t="shared" si="3"/>
        <v>1.8872375560273646</v>
      </c>
      <c r="L43" s="28">
        <f t="shared" si="8"/>
        <v>160</v>
      </c>
      <c r="M43" s="4">
        <f t="shared" si="4"/>
        <v>1.658704883227176</v>
      </c>
      <c r="N43" s="28">
        <f t="shared" si="8"/>
        <v>200</v>
      </c>
      <c r="O43" s="4">
        <f t="shared" si="5"/>
        <v>1.0615711252653925</v>
      </c>
      <c r="P43" s="28">
        <f t="shared" si="8"/>
        <v>250</v>
      </c>
      <c r="Q43" s="4">
        <f t="shared" si="7"/>
        <v>0.6794055201698513</v>
      </c>
    </row>
    <row r="44" spans="1:17" ht="13.5" thickBot="1">
      <c r="A44" s="27">
        <v>130</v>
      </c>
      <c r="B44" s="26">
        <v>62</v>
      </c>
      <c r="C44" s="64">
        <f t="shared" si="6"/>
        <v>11.967069570282783</v>
      </c>
      <c r="D44" s="28">
        <f t="shared" si="8"/>
        <v>80</v>
      </c>
      <c r="E44" s="10">
        <f t="shared" si="0"/>
        <v>7.187721160651096</v>
      </c>
      <c r="F44" s="28">
        <f t="shared" si="8"/>
        <v>100</v>
      </c>
      <c r="G44" s="10">
        <f t="shared" si="1"/>
        <v>4.600141542816701</v>
      </c>
      <c r="H44" s="28">
        <f t="shared" si="8"/>
        <v>125</v>
      </c>
      <c r="I44" s="10">
        <f t="shared" si="2"/>
        <v>2.944090587402689</v>
      </c>
      <c r="J44" s="28">
        <f t="shared" si="8"/>
        <v>150</v>
      </c>
      <c r="K44" s="7">
        <f t="shared" si="3"/>
        <v>2.0445073523629786</v>
      </c>
      <c r="L44" s="28">
        <f t="shared" si="8"/>
        <v>160</v>
      </c>
      <c r="M44" s="4">
        <f t="shared" si="4"/>
        <v>1.796930290162774</v>
      </c>
      <c r="N44" s="28">
        <f t="shared" si="8"/>
        <v>200</v>
      </c>
      <c r="O44" s="4">
        <f t="shared" si="5"/>
        <v>1.1500353857041752</v>
      </c>
      <c r="P44" s="28">
        <f t="shared" si="8"/>
        <v>250</v>
      </c>
      <c r="Q44" s="4">
        <f t="shared" si="7"/>
        <v>0.7360226468506722</v>
      </c>
    </row>
    <row r="45" spans="1:17" ht="13.5" thickBot="1">
      <c r="A45" s="27">
        <v>140</v>
      </c>
      <c r="B45" s="28">
        <v>62</v>
      </c>
      <c r="C45" s="64">
        <f t="shared" si="6"/>
        <v>12.88761338338146</v>
      </c>
      <c r="D45" s="28">
        <f t="shared" si="8"/>
        <v>80</v>
      </c>
      <c r="E45" s="10">
        <f t="shared" si="0"/>
        <v>7.740622788393488</v>
      </c>
      <c r="F45" s="28">
        <f t="shared" si="8"/>
        <v>100</v>
      </c>
      <c r="G45" s="10">
        <f t="shared" si="1"/>
        <v>4.953998584571832</v>
      </c>
      <c r="H45" s="28">
        <f t="shared" si="8"/>
        <v>125</v>
      </c>
      <c r="I45" s="10">
        <f t="shared" si="2"/>
        <v>3.1705590941259727</v>
      </c>
      <c r="J45" s="28">
        <f t="shared" si="8"/>
        <v>150</v>
      </c>
      <c r="K45" s="31">
        <f t="shared" si="3"/>
        <v>2.2017771486985924</v>
      </c>
      <c r="L45" s="28">
        <f t="shared" si="8"/>
        <v>160</v>
      </c>
      <c r="M45" s="6">
        <f t="shared" si="4"/>
        <v>1.935155697098372</v>
      </c>
      <c r="N45" s="28">
        <f t="shared" si="8"/>
        <v>200</v>
      </c>
      <c r="O45" s="4">
        <f t="shared" si="5"/>
        <v>1.238499646142958</v>
      </c>
      <c r="P45" s="28">
        <f t="shared" si="8"/>
        <v>250</v>
      </c>
      <c r="Q45" s="4">
        <f t="shared" si="7"/>
        <v>0.7926397735314932</v>
      </c>
    </row>
    <row r="46" spans="1:17" ht="13.5" thickBot="1">
      <c r="A46" s="27">
        <v>150</v>
      </c>
      <c r="B46" s="26">
        <v>62</v>
      </c>
      <c r="C46" s="64">
        <f t="shared" si="6"/>
        <v>13.808157196480135</v>
      </c>
      <c r="D46" s="28">
        <f t="shared" si="8"/>
        <v>80</v>
      </c>
      <c r="E46" s="10">
        <f t="shared" si="0"/>
        <v>8.29352441613588</v>
      </c>
      <c r="F46" s="28">
        <f t="shared" si="8"/>
        <v>100</v>
      </c>
      <c r="G46" s="10">
        <f t="shared" si="1"/>
        <v>5.307855626326963</v>
      </c>
      <c r="H46" s="28">
        <f t="shared" si="8"/>
        <v>125</v>
      </c>
      <c r="I46" s="10">
        <f t="shared" si="2"/>
        <v>3.3970276008492566</v>
      </c>
      <c r="J46" s="28">
        <f t="shared" si="8"/>
        <v>150</v>
      </c>
      <c r="K46" s="31">
        <f t="shared" si="3"/>
        <v>2.359046945034206</v>
      </c>
      <c r="L46" s="28">
        <f t="shared" si="8"/>
        <v>160</v>
      </c>
      <c r="M46" s="7">
        <f t="shared" si="4"/>
        <v>2.07338110403397</v>
      </c>
      <c r="N46" s="28">
        <f t="shared" si="8"/>
        <v>200</v>
      </c>
      <c r="O46" s="4">
        <f t="shared" si="5"/>
        <v>1.3269639065817407</v>
      </c>
      <c r="P46" s="28">
        <f t="shared" si="8"/>
        <v>250</v>
      </c>
      <c r="Q46" s="4">
        <f t="shared" si="7"/>
        <v>0.8492569002123141</v>
      </c>
    </row>
    <row r="47" spans="1:17" ht="13.5" thickBot="1">
      <c r="A47" s="27">
        <v>160</v>
      </c>
      <c r="B47" s="28">
        <v>62</v>
      </c>
      <c r="C47" s="64">
        <f t="shared" si="6"/>
        <v>14.728701009578812</v>
      </c>
      <c r="D47" s="28">
        <f t="shared" si="8"/>
        <v>80</v>
      </c>
      <c r="E47" s="10">
        <f t="shared" si="0"/>
        <v>8.846426043878273</v>
      </c>
      <c r="F47" s="28">
        <f t="shared" si="8"/>
        <v>100</v>
      </c>
      <c r="G47" s="10">
        <f t="shared" si="1"/>
        <v>5.661712668082094</v>
      </c>
      <c r="H47" s="28">
        <f t="shared" si="8"/>
        <v>125</v>
      </c>
      <c r="I47" s="10">
        <f t="shared" si="2"/>
        <v>3.6234961075725405</v>
      </c>
      <c r="J47" s="28">
        <f t="shared" si="8"/>
        <v>150</v>
      </c>
      <c r="K47" s="8">
        <f t="shared" si="3"/>
        <v>2.51631674136982</v>
      </c>
      <c r="L47" s="28">
        <f t="shared" si="8"/>
        <v>160</v>
      </c>
      <c r="M47" s="31">
        <f t="shared" si="4"/>
        <v>2.211606510969568</v>
      </c>
      <c r="N47" s="28">
        <f t="shared" si="8"/>
        <v>200</v>
      </c>
      <c r="O47" s="4">
        <f t="shared" si="5"/>
        <v>1.4154281670205235</v>
      </c>
      <c r="P47" s="28">
        <f t="shared" si="8"/>
        <v>250</v>
      </c>
      <c r="Q47" s="4">
        <f t="shared" si="7"/>
        <v>0.9058740268931351</v>
      </c>
    </row>
    <row r="48" spans="1:17" ht="13.5" thickBot="1">
      <c r="A48" s="27">
        <v>170</v>
      </c>
      <c r="B48" s="26">
        <v>62</v>
      </c>
      <c r="C48" s="64">
        <f t="shared" si="6"/>
        <v>15.649244822677487</v>
      </c>
      <c r="D48" s="28">
        <f t="shared" si="8"/>
        <v>80</v>
      </c>
      <c r="E48" s="10">
        <f t="shared" si="0"/>
        <v>9.399327671620663</v>
      </c>
      <c r="F48" s="28">
        <f t="shared" si="8"/>
        <v>100</v>
      </c>
      <c r="G48" s="10">
        <f t="shared" si="1"/>
        <v>6.015569709837225</v>
      </c>
      <c r="H48" s="28">
        <f t="shared" si="8"/>
        <v>125</v>
      </c>
      <c r="I48" s="10">
        <f t="shared" si="2"/>
        <v>3.8499646142958244</v>
      </c>
      <c r="J48" s="28">
        <f t="shared" si="8"/>
        <v>150</v>
      </c>
      <c r="K48" s="9">
        <f t="shared" si="3"/>
        <v>2.6735865377054333</v>
      </c>
      <c r="L48" s="28">
        <f t="shared" si="8"/>
        <v>160</v>
      </c>
      <c r="M48" s="31">
        <f t="shared" si="4"/>
        <v>2.3498319179051657</v>
      </c>
      <c r="N48" s="28">
        <f t="shared" si="8"/>
        <v>200</v>
      </c>
      <c r="O48" s="4">
        <f t="shared" si="5"/>
        <v>1.5038924274593062</v>
      </c>
      <c r="P48" s="28">
        <f t="shared" si="8"/>
        <v>250</v>
      </c>
      <c r="Q48" s="4">
        <f t="shared" si="7"/>
        <v>0.9624911535739561</v>
      </c>
    </row>
    <row r="49" spans="1:17" ht="13.5" thickBot="1">
      <c r="A49" s="27">
        <v>180</v>
      </c>
      <c r="B49" s="28">
        <v>62</v>
      </c>
      <c r="C49" s="64">
        <f t="shared" si="6"/>
        <v>16.56978863577616</v>
      </c>
      <c r="D49" s="28">
        <f t="shared" si="8"/>
        <v>80</v>
      </c>
      <c r="E49" s="10">
        <f t="shared" si="0"/>
        <v>9.952229299363056</v>
      </c>
      <c r="F49" s="28">
        <f t="shared" si="8"/>
        <v>100</v>
      </c>
      <c r="G49" s="10">
        <f t="shared" si="1"/>
        <v>6.369426751592356</v>
      </c>
      <c r="H49" s="28">
        <f t="shared" si="8"/>
        <v>125</v>
      </c>
      <c r="I49" s="10">
        <f t="shared" si="2"/>
        <v>4.076433121019108</v>
      </c>
      <c r="J49" s="28">
        <f t="shared" si="8"/>
        <v>150</v>
      </c>
      <c r="K49" s="10">
        <f t="shared" si="3"/>
        <v>2.830856334041047</v>
      </c>
      <c r="L49" s="28">
        <f t="shared" si="8"/>
        <v>160</v>
      </c>
      <c r="M49" s="8">
        <f t="shared" si="4"/>
        <v>2.488057324840764</v>
      </c>
      <c r="N49" s="28">
        <f t="shared" si="8"/>
        <v>200</v>
      </c>
      <c r="O49" s="4">
        <f t="shared" si="5"/>
        <v>1.592356687898089</v>
      </c>
      <c r="P49" s="28">
        <f t="shared" si="8"/>
        <v>250</v>
      </c>
      <c r="Q49" s="4">
        <f t="shared" si="7"/>
        <v>1.019108280254777</v>
      </c>
    </row>
    <row r="50" spans="1:17" ht="13.5" thickBot="1">
      <c r="A50" s="27">
        <v>190</v>
      </c>
      <c r="B50" s="26">
        <v>62</v>
      </c>
      <c r="C50" s="64">
        <f t="shared" si="6"/>
        <v>17.490332448874838</v>
      </c>
      <c r="D50" s="28">
        <f t="shared" si="8"/>
        <v>80</v>
      </c>
      <c r="E50" s="10">
        <f t="shared" si="0"/>
        <v>10.505130927105448</v>
      </c>
      <c r="F50" s="28">
        <f t="shared" si="8"/>
        <v>100</v>
      </c>
      <c r="G50" s="10">
        <f t="shared" si="1"/>
        <v>6.723283793347487</v>
      </c>
      <c r="H50" s="28">
        <f t="shared" si="8"/>
        <v>125</v>
      </c>
      <c r="I50" s="10">
        <f t="shared" si="2"/>
        <v>4.302901627742392</v>
      </c>
      <c r="J50" s="28">
        <f t="shared" si="8"/>
        <v>150</v>
      </c>
      <c r="K50" s="10">
        <f t="shared" si="3"/>
        <v>2.9881261303766613</v>
      </c>
      <c r="L50" s="28">
        <f t="shared" si="8"/>
        <v>160</v>
      </c>
      <c r="M50" s="9">
        <f t="shared" si="4"/>
        <v>2.626282731776362</v>
      </c>
      <c r="N50" s="28">
        <f t="shared" si="8"/>
        <v>200</v>
      </c>
      <c r="O50" s="4">
        <f t="shared" si="5"/>
        <v>1.6808209483368717</v>
      </c>
      <c r="P50" s="28">
        <f t="shared" si="8"/>
        <v>250</v>
      </c>
      <c r="Q50" s="4">
        <f t="shared" si="7"/>
        <v>1.075725406935598</v>
      </c>
    </row>
    <row r="51" spans="1:17" ht="13.5" thickBot="1">
      <c r="A51" s="27">
        <v>200</v>
      </c>
      <c r="B51" s="28">
        <v>62</v>
      </c>
      <c r="C51" s="64">
        <f t="shared" si="6"/>
        <v>18.410876261973517</v>
      </c>
      <c r="D51" s="28">
        <f t="shared" si="8"/>
        <v>80</v>
      </c>
      <c r="E51" s="10">
        <f t="shared" si="0"/>
        <v>11.05803255484784</v>
      </c>
      <c r="F51" s="28">
        <f t="shared" si="8"/>
        <v>100</v>
      </c>
      <c r="G51" s="10">
        <f t="shared" si="1"/>
        <v>7.077140835102617</v>
      </c>
      <c r="H51" s="28">
        <f t="shared" si="8"/>
        <v>125</v>
      </c>
      <c r="I51" s="10">
        <f t="shared" si="2"/>
        <v>4.529370134465676</v>
      </c>
      <c r="J51" s="28">
        <f t="shared" si="8"/>
        <v>150</v>
      </c>
      <c r="K51" s="10">
        <f t="shared" si="3"/>
        <v>3.145395926712275</v>
      </c>
      <c r="L51" s="28">
        <f t="shared" si="8"/>
        <v>160</v>
      </c>
      <c r="M51" s="10">
        <f t="shared" si="4"/>
        <v>2.76450813871196</v>
      </c>
      <c r="N51" s="28">
        <f t="shared" si="8"/>
        <v>200</v>
      </c>
      <c r="O51" s="4">
        <f t="shared" si="5"/>
        <v>1.7692852087756543</v>
      </c>
      <c r="P51" s="28">
        <f t="shared" si="8"/>
        <v>250</v>
      </c>
      <c r="Q51" s="4">
        <f t="shared" si="7"/>
        <v>1.132342533616419</v>
      </c>
    </row>
    <row r="52" spans="1:17" ht="13.5" thickBot="1">
      <c r="A52" s="27">
        <v>210</v>
      </c>
      <c r="B52" s="26">
        <v>62</v>
      </c>
      <c r="C52" s="64">
        <f t="shared" si="6"/>
        <v>19.331420075072188</v>
      </c>
      <c r="D52" s="28">
        <f t="shared" si="8"/>
        <v>80</v>
      </c>
      <c r="E52" s="10">
        <f t="shared" si="0"/>
        <v>11.610934182590233</v>
      </c>
      <c r="F52" s="28">
        <f t="shared" si="8"/>
        <v>100</v>
      </c>
      <c r="G52" s="10">
        <f t="shared" si="1"/>
        <v>7.430997876857749</v>
      </c>
      <c r="H52" s="28">
        <f t="shared" si="8"/>
        <v>125</v>
      </c>
      <c r="I52" s="10">
        <f t="shared" si="2"/>
        <v>4.7558386411889595</v>
      </c>
      <c r="J52" s="28">
        <f t="shared" si="8"/>
        <v>150</v>
      </c>
      <c r="K52" s="10">
        <f t="shared" si="3"/>
        <v>3.3026657230478884</v>
      </c>
      <c r="L52" s="28">
        <f t="shared" si="8"/>
        <v>160</v>
      </c>
      <c r="M52" s="10">
        <f t="shared" si="4"/>
        <v>2.9027335456475583</v>
      </c>
      <c r="N52" s="28">
        <f t="shared" si="8"/>
        <v>200</v>
      </c>
      <c r="O52" s="4">
        <f t="shared" si="5"/>
        <v>1.8577494692144372</v>
      </c>
      <c r="P52" s="28">
        <f t="shared" si="8"/>
        <v>250</v>
      </c>
      <c r="Q52" s="4">
        <f t="shared" si="7"/>
        <v>1.1889596602972399</v>
      </c>
    </row>
    <row r="53" spans="1:17" ht="13.5" thickBot="1">
      <c r="A53" s="27">
        <v>220</v>
      </c>
      <c r="B53" s="28">
        <v>62</v>
      </c>
      <c r="C53" s="64">
        <f t="shared" si="6"/>
        <v>20.251963888170863</v>
      </c>
      <c r="D53" s="28">
        <f t="shared" si="8"/>
        <v>80</v>
      </c>
      <c r="E53" s="10">
        <f t="shared" si="0"/>
        <v>12.163835810332625</v>
      </c>
      <c r="F53" s="28">
        <f t="shared" si="8"/>
        <v>100</v>
      </c>
      <c r="G53" s="10">
        <f t="shared" si="1"/>
        <v>7.784854918612879</v>
      </c>
      <c r="H53" s="28">
        <f t="shared" si="8"/>
        <v>125</v>
      </c>
      <c r="I53" s="10">
        <f t="shared" si="2"/>
        <v>4.982307147912244</v>
      </c>
      <c r="J53" s="28">
        <f t="shared" si="8"/>
        <v>150</v>
      </c>
      <c r="K53" s="10">
        <f t="shared" si="3"/>
        <v>3.459935519383502</v>
      </c>
      <c r="L53" s="28">
        <f t="shared" si="8"/>
        <v>160</v>
      </c>
      <c r="M53" s="10">
        <f t="shared" si="4"/>
        <v>3.040958952583156</v>
      </c>
      <c r="N53" s="28">
        <f t="shared" si="8"/>
        <v>200</v>
      </c>
      <c r="O53" s="6">
        <f t="shared" si="5"/>
        <v>1.9462137296532198</v>
      </c>
      <c r="P53" s="28">
        <f t="shared" si="8"/>
        <v>250</v>
      </c>
      <c r="Q53" s="4">
        <f t="shared" si="7"/>
        <v>1.245576786978061</v>
      </c>
    </row>
    <row r="54" spans="1:17" ht="13.5" thickBot="1">
      <c r="A54" s="27">
        <v>230</v>
      </c>
      <c r="B54" s="26">
        <v>62</v>
      </c>
      <c r="C54" s="64">
        <f t="shared" si="6"/>
        <v>21.17250770126954</v>
      </c>
      <c r="D54" s="28">
        <f t="shared" si="8"/>
        <v>80</v>
      </c>
      <c r="E54" s="10">
        <f t="shared" si="0"/>
        <v>12.716737438075015</v>
      </c>
      <c r="F54" s="28">
        <f t="shared" si="8"/>
        <v>100</v>
      </c>
      <c r="G54" s="10">
        <f t="shared" si="1"/>
        <v>8.13871196036801</v>
      </c>
      <c r="H54" s="28">
        <f t="shared" si="8"/>
        <v>125</v>
      </c>
      <c r="I54" s="10">
        <f t="shared" si="2"/>
        <v>5.208775654635527</v>
      </c>
      <c r="J54" s="28">
        <f t="shared" si="8"/>
        <v>150</v>
      </c>
      <c r="K54" s="10">
        <f t="shared" si="3"/>
        <v>3.617205315719116</v>
      </c>
      <c r="L54" s="28">
        <f t="shared" si="8"/>
        <v>160</v>
      </c>
      <c r="M54" s="10">
        <f t="shared" si="4"/>
        <v>3.1791843595187537</v>
      </c>
      <c r="N54" s="28">
        <f t="shared" si="8"/>
        <v>200</v>
      </c>
      <c r="O54" s="7">
        <f t="shared" si="5"/>
        <v>2.0346779900920025</v>
      </c>
      <c r="P54" s="28">
        <f t="shared" si="8"/>
        <v>250</v>
      </c>
      <c r="Q54" s="4">
        <f t="shared" si="7"/>
        <v>1.3021939136588818</v>
      </c>
    </row>
    <row r="55" spans="1:17" ht="13.5" thickBot="1">
      <c r="A55" s="27">
        <v>240</v>
      </c>
      <c r="B55" s="28">
        <v>62</v>
      </c>
      <c r="C55" s="64">
        <f t="shared" si="6"/>
        <v>22.093051514368216</v>
      </c>
      <c r="D55" s="28">
        <f t="shared" si="8"/>
        <v>80</v>
      </c>
      <c r="E55" s="10">
        <f t="shared" si="0"/>
        <v>13.269639065817408</v>
      </c>
      <c r="F55" s="28">
        <f t="shared" si="8"/>
        <v>100</v>
      </c>
      <c r="G55" s="10">
        <f t="shared" si="1"/>
        <v>8.49256900212314</v>
      </c>
      <c r="H55" s="28">
        <f t="shared" si="8"/>
        <v>125</v>
      </c>
      <c r="I55" s="10">
        <f t="shared" si="2"/>
        <v>5.435244161358811</v>
      </c>
      <c r="J55" s="28">
        <f t="shared" si="8"/>
        <v>150</v>
      </c>
      <c r="K55" s="10">
        <f t="shared" si="3"/>
        <v>3.7744751120547293</v>
      </c>
      <c r="L55" s="28">
        <f t="shared" si="8"/>
        <v>160</v>
      </c>
      <c r="M55" s="10">
        <f t="shared" si="4"/>
        <v>3.317409766454352</v>
      </c>
      <c r="N55" s="28">
        <f t="shared" si="8"/>
        <v>200</v>
      </c>
      <c r="O55" s="31">
        <f t="shared" si="5"/>
        <v>2.123142250530785</v>
      </c>
      <c r="P55" s="28">
        <f t="shared" si="8"/>
        <v>250</v>
      </c>
      <c r="Q55" s="4">
        <f t="shared" si="7"/>
        <v>1.3588110403397027</v>
      </c>
    </row>
    <row r="56" spans="1:17" ht="13.5" thickBot="1">
      <c r="A56" s="27">
        <v>250</v>
      </c>
      <c r="B56" s="26">
        <v>62</v>
      </c>
      <c r="C56" s="64">
        <f t="shared" si="6"/>
        <v>23.01359532746689</v>
      </c>
      <c r="D56" s="28">
        <f t="shared" si="8"/>
        <v>80</v>
      </c>
      <c r="E56" s="10">
        <f t="shared" si="0"/>
        <v>13.8225406935598</v>
      </c>
      <c r="F56" s="28">
        <f t="shared" si="8"/>
        <v>100</v>
      </c>
      <c r="G56" s="10">
        <f t="shared" si="1"/>
        <v>8.846426043878273</v>
      </c>
      <c r="H56" s="28">
        <f t="shared" si="8"/>
        <v>125</v>
      </c>
      <c r="I56" s="10">
        <f t="shared" si="2"/>
        <v>5.661712668082094</v>
      </c>
      <c r="J56" s="28">
        <f t="shared" si="8"/>
        <v>150</v>
      </c>
      <c r="K56" s="10">
        <f t="shared" si="3"/>
        <v>3.9317449083903435</v>
      </c>
      <c r="L56" s="28">
        <f t="shared" si="8"/>
        <v>160</v>
      </c>
      <c r="M56" s="10">
        <f t="shared" si="4"/>
        <v>3.45563517338995</v>
      </c>
      <c r="N56" s="28">
        <f t="shared" si="8"/>
        <v>200</v>
      </c>
      <c r="O56" s="31">
        <f t="shared" si="5"/>
        <v>2.211606510969568</v>
      </c>
      <c r="P56" s="28">
        <f t="shared" si="8"/>
        <v>250</v>
      </c>
      <c r="Q56" s="4">
        <f t="shared" si="7"/>
        <v>1.4154281670205235</v>
      </c>
    </row>
    <row r="57" spans="1:17" ht="13.5" thickBot="1">
      <c r="A57" s="27">
        <v>260</v>
      </c>
      <c r="B57" s="28">
        <v>62</v>
      </c>
      <c r="C57" s="64">
        <f t="shared" si="6"/>
        <v>23.934139140565566</v>
      </c>
      <c r="D57" s="28">
        <f t="shared" si="8"/>
        <v>80</v>
      </c>
      <c r="E57" s="10">
        <f t="shared" si="0"/>
        <v>14.375442321302192</v>
      </c>
      <c r="F57" s="28">
        <f t="shared" si="8"/>
        <v>100</v>
      </c>
      <c r="G57" s="10">
        <f t="shared" si="1"/>
        <v>9.200283085633401</v>
      </c>
      <c r="H57" s="28">
        <f t="shared" si="8"/>
        <v>125</v>
      </c>
      <c r="I57" s="10">
        <f t="shared" si="2"/>
        <v>5.888181174805378</v>
      </c>
      <c r="J57" s="28">
        <f t="shared" si="8"/>
        <v>150</v>
      </c>
      <c r="K57" s="10">
        <f t="shared" si="3"/>
        <v>4.089014704725957</v>
      </c>
      <c r="L57" s="28">
        <f t="shared" si="8"/>
        <v>160</v>
      </c>
      <c r="M57" s="10">
        <f t="shared" si="4"/>
        <v>3.593860580325548</v>
      </c>
      <c r="N57" s="28">
        <f t="shared" si="8"/>
        <v>200</v>
      </c>
      <c r="O57" s="31">
        <f t="shared" si="5"/>
        <v>2.3000707714083504</v>
      </c>
      <c r="P57" s="28">
        <f t="shared" si="8"/>
        <v>250</v>
      </c>
      <c r="Q57" s="4">
        <f t="shared" si="7"/>
        <v>1.4720452937013444</v>
      </c>
    </row>
    <row r="58" spans="1:17" ht="13.5" thickBot="1">
      <c r="A58" s="27">
        <v>270</v>
      </c>
      <c r="B58" s="26">
        <v>62</v>
      </c>
      <c r="C58" s="64">
        <f t="shared" si="6"/>
        <v>24.854682953664245</v>
      </c>
      <c r="D58" s="28">
        <f t="shared" si="8"/>
        <v>80</v>
      </c>
      <c r="E58" s="10">
        <f t="shared" si="0"/>
        <v>14.928343949044585</v>
      </c>
      <c r="F58" s="28">
        <f t="shared" si="8"/>
        <v>100</v>
      </c>
      <c r="G58" s="10">
        <f t="shared" si="1"/>
        <v>9.554140127388534</v>
      </c>
      <c r="H58" s="28">
        <f t="shared" si="8"/>
        <v>125</v>
      </c>
      <c r="I58" s="10">
        <f t="shared" si="2"/>
        <v>6.114649681528662</v>
      </c>
      <c r="J58" s="28">
        <f t="shared" si="8"/>
        <v>150</v>
      </c>
      <c r="K58" s="10">
        <f t="shared" si="3"/>
        <v>4.246284501061571</v>
      </c>
      <c r="L58" s="28">
        <f t="shared" si="8"/>
        <v>160</v>
      </c>
      <c r="M58" s="10">
        <f t="shared" si="4"/>
        <v>3.7320859872611463</v>
      </c>
      <c r="N58" s="28">
        <f t="shared" si="8"/>
        <v>200</v>
      </c>
      <c r="O58" s="31">
        <f t="shared" si="5"/>
        <v>2.3885350318471334</v>
      </c>
      <c r="P58" s="28">
        <f t="shared" si="8"/>
        <v>250</v>
      </c>
      <c r="Q58" s="4">
        <f t="shared" si="7"/>
        <v>1.5286624203821655</v>
      </c>
    </row>
    <row r="59" spans="1:17" ht="13.5" thickBot="1">
      <c r="A59" s="27">
        <v>280</v>
      </c>
      <c r="B59" s="28">
        <v>62</v>
      </c>
      <c r="C59" s="64">
        <f t="shared" si="6"/>
        <v>25.77522676676292</v>
      </c>
      <c r="D59" s="28">
        <f t="shared" si="8"/>
        <v>80</v>
      </c>
      <c r="E59" s="10">
        <f t="shared" si="0"/>
        <v>15.481245576786977</v>
      </c>
      <c r="F59" s="28">
        <f t="shared" si="8"/>
        <v>100</v>
      </c>
      <c r="G59" s="10">
        <f t="shared" si="1"/>
        <v>9.907997169143664</v>
      </c>
      <c r="H59" s="28">
        <f t="shared" si="8"/>
        <v>125</v>
      </c>
      <c r="I59" s="10">
        <f t="shared" si="2"/>
        <v>6.341118188251945</v>
      </c>
      <c r="J59" s="28">
        <f t="shared" si="8"/>
        <v>150</v>
      </c>
      <c r="K59" s="10">
        <f t="shared" si="3"/>
        <v>4.403554297397185</v>
      </c>
      <c r="L59" s="28">
        <f t="shared" si="8"/>
        <v>160</v>
      </c>
      <c r="M59" s="10">
        <f t="shared" si="4"/>
        <v>3.870311394196744</v>
      </c>
      <c r="N59" s="28">
        <f t="shared" si="8"/>
        <v>200</v>
      </c>
      <c r="O59" s="8">
        <f t="shared" si="5"/>
        <v>2.476999292285916</v>
      </c>
      <c r="P59" s="28">
        <f t="shared" si="8"/>
        <v>250</v>
      </c>
      <c r="Q59" s="4">
        <f t="shared" si="7"/>
        <v>1.5852795470629863</v>
      </c>
    </row>
    <row r="60" spans="1:17" ht="13.5" thickBot="1">
      <c r="A60" s="27">
        <v>290</v>
      </c>
      <c r="B60" s="26">
        <v>62</v>
      </c>
      <c r="C60" s="64">
        <f t="shared" si="6"/>
        <v>26.69577057986159</v>
      </c>
      <c r="D60" s="28">
        <f t="shared" si="8"/>
        <v>80</v>
      </c>
      <c r="E60" s="10">
        <f t="shared" si="0"/>
        <v>16.03414720452937</v>
      </c>
      <c r="F60" s="28">
        <f t="shared" si="8"/>
        <v>100</v>
      </c>
      <c r="G60" s="10">
        <f t="shared" si="1"/>
        <v>10.261854210898797</v>
      </c>
      <c r="H60" s="28">
        <f t="shared" si="8"/>
        <v>125</v>
      </c>
      <c r="I60" s="10">
        <f t="shared" si="2"/>
        <v>6.56758669497523</v>
      </c>
      <c r="J60" s="28">
        <f t="shared" si="8"/>
        <v>150</v>
      </c>
      <c r="K60" s="10">
        <f t="shared" si="3"/>
        <v>4.560824093732798</v>
      </c>
      <c r="L60" s="28">
        <f t="shared" si="8"/>
        <v>160</v>
      </c>
      <c r="M60" s="10">
        <f t="shared" si="4"/>
        <v>4.008536801132342</v>
      </c>
      <c r="N60" s="28">
        <f t="shared" si="8"/>
        <v>200</v>
      </c>
      <c r="O60" s="9">
        <f t="shared" si="5"/>
        <v>2.565463552724699</v>
      </c>
      <c r="P60" s="28">
        <f t="shared" si="8"/>
        <v>250</v>
      </c>
      <c r="Q60" s="4">
        <f t="shared" si="7"/>
        <v>1.6418966737438074</v>
      </c>
    </row>
    <row r="61" spans="1:17" ht="13.5" thickBot="1">
      <c r="A61" s="32">
        <v>300</v>
      </c>
      <c r="B61" s="28">
        <v>62</v>
      </c>
      <c r="C61" s="64">
        <f t="shared" si="6"/>
        <v>27.61631439296027</v>
      </c>
      <c r="D61" s="33">
        <f t="shared" si="8"/>
        <v>80</v>
      </c>
      <c r="E61" s="11">
        <f t="shared" si="0"/>
        <v>16.58704883227176</v>
      </c>
      <c r="F61" s="33">
        <f t="shared" si="8"/>
        <v>100</v>
      </c>
      <c r="G61" s="11">
        <f t="shared" si="1"/>
        <v>10.615711252653925</v>
      </c>
      <c r="H61" s="33">
        <f t="shared" si="8"/>
        <v>125</v>
      </c>
      <c r="I61" s="11">
        <f t="shared" si="2"/>
        <v>6.794055201698513</v>
      </c>
      <c r="J61" s="33">
        <f t="shared" si="8"/>
        <v>150</v>
      </c>
      <c r="K61" s="11">
        <f t="shared" si="3"/>
        <v>4.718093890068412</v>
      </c>
      <c r="L61" s="33">
        <f t="shared" si="8"/>
        <v>160</v>
      </c>
      <c r="M61" s="11">
        <f t="shared" si="4"/>
        <v>4.14676220806794</v>
      </c>
      <c r="N61" s="33">
        <f t="shared" si="8"/>
        <v>200</v>
      </c>
      <c r="O61" s="11">
        <f t="shared" si="5"/>
        <v>2.6539278131634814</v>
      </c>
      <c r="P61" s="33">
        <f t="shared" si="8"/>
        <v>250</v>
      </c>
      <c r="Q61" s="34">
        <f t="shared" si="7"/>
        <v>1.6985138004246283</v>
      </c>
    </row>
    <row r="62" ht="3.75" customHeight="1"/>
    <row r="63" ht="4.5" customHeight="1"/>
  </sheetData>
  <sheetProtection password="CF33" sheet="1" selectLockedCells="1"/>
  <hyperlinks>
    <hyperlink ref="H19" r:id="rId1" display="verein@komfortlueftung.at"/>
  </hyperlinks>
  <printOptions gridLines="1"/>
  <pageMargins left="1.1811023622047245" right="0.7874015748031497" top="0.4724409448818898" bottom="0.5118110236220472" header="0.5118110236220472" footer="0.5118110236220472"/>
  <pageSetup fitToHeight="5" fitToWidth="1"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fh-kufstein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gremlandreas</dc:creator>
  <cp:keywords/>
  <dc:description/>
  <cp:lastModifiedBy>Andreas Greml</cp:lastModifiedBy>
  <cp:lastPrinted>2010-10-06T12:26:18Z</cp:lastPrinted>
  <dcterms:created xsi:type="dcterms:W3CDTF">2002-07-11T08:44:13Z</dcterms:created>
  <dcterms:modified xsi:type="dcterms:W3CDTF">2014-02-03T16:40:22Z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